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bo Unico\Stefania\Stefania OCC\OCC\MODELLI\"/>
    </mc:Choice>
  </mc:AlternateContent>
  <xr:revisionPtr revIDLastSave="0" documentId="8_{14925CEA-CFA0-46D0-AFAA-2B637A65510D}" xr6:coauthVersionLast="47" xr6:coauthVersionMax="47" xr10:uidLastSave="{00000000-0000-0000-0000-000000000000}"/>
  <bookViews>
    <workbookView xWindow="-108" yWindow="-108" windowWidth="23256" windowHeight="12576" xr2:uid="{9256F05D-7F05-4843-980F-7F32218A4741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C6" i="1"/>
  <c r="C8" i="1"/>
  <c r="J11" i="1"/>
  <c r="L7" i="1"/>
  <c r="L10" i="1" s="1"/>
  <c r="J7" i="1"/>
  <c r="J8" i="1" s="1"/>
  <c r="J9" i="1" s="1"/>
  <c r="J10" i="1" s="1"/>
  <c r="L6" i="1"/>
  <c r="J12" i="1" l="1"/>
  <c r="C9" i="1"/>
  <c r="C10" i="1" s="1"/>
  <c r="C11" i="1"/>
  <c r="E6" i="1"/>
  <c r="C12" i="1" l="1"/>
  <c r="C7" i="1"/>
  <c r="E7" i="1"/>
  <c r="E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Stefania</author>
  </authors>
  <commentList>
    <comment ref="A9" authorId="0" shapeId="0" xr:uid="{D3A2FE49-6A85-4F2A-B6C6-5318FD2B99D2}">
      <text>
        <r>
          <rPr>
            <b/>
            <sz val="9"/>
            <color indexed="81"/>
            <rFont val="Tahoma"/>
            <family val="2"/>
          </rPr>
          <t>Stefania:</t>
        </r>
        <r>
          <rPr>
            <sz val="9"/>
            <color indexed="81"/>
            <rFont val="Tahoma"/>
            <family val="2"/>
          </rPr>
          <t xml:space="preserve">
INSERIRE IMPORTO PAGATO DAL SOVRAINDEBITATO</t>
        </r>
      </text>
    </comment>
  </commentList>
</comments>
</file>

<file path=xl/sharedStrings.xml><?xml version="1.0" encoding="utf-8"?>
<sst xmlns="http://schemas.openxmlformats.org/spreadsheetml/2006/main" count="28" uniqueCount="13">
  <si>
    <t>ordinario</t>
  </si>
  <si>
    <t>forfettario</t>
  </si>
  <si>
    <t>onorario</t>
  </si>
  <si>
    <t>cassa</t>
  </si>
  <si>
    <t>IMPONIB</t>
  </si>
  <si>
    <t>iva</t>
  </si>
  <si>
    <t>tot</t>
  </si>
  <si>
    <t>ra</t>
  </si>
  <si>
    <t>netto</t>
  </si>
  <si>
    <t>Attuale sistema 80% di imponibile e Iva e calcolo a ritroso comprensivo 4% gest</t>
  </si>
  <si>
    <t>quota gestore (80%)</t>
  </si>
  <si>
    <t>MODELLO PER ACONTI</t>
  </si>
  <si>
    <t>MODELLO PER CONTRIBUTO INIZIALE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</si>
</sst>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3" fillId="0" borderId="0" xfId="1" applyFont="1"/>
    <xf numFmtId="0" fontId="3" fillId="0" borderId="0" xfId="0" applyFont="1"/>
    <xf numFmtId="0" fontId="0" fillId="0" borderId="0" xfId="0" applyFill="1"/>
    <xf numFmtId="0" fontId="4" fillId="0" borderId="0" xfId="0" applyFont="1" applyFill="1"/>
    <xf numFmtId="43" fontId="4" fillId="0" borderId="1" xfId="1" applyFont="1" applyFill="1" applyBorder="1"/>
    <xf numFmtId="0" fontId="4" fillId="0" borderId="0" xfId="0" applyFont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4" fillId="0" borderId="0" xfId="0" applyFont="1" applyFill="1" applyBorder="1"/>
    <xf numFmtId="43" fontId="4" fillId="0" borderId="0" xfId="1" applyFont="1" applyFill="1" applyBorder="1"/>
    <xf numFmtId="43" fontId="4" fillId="0" borderId="6" xfId="0" applyNumberFormat="1" applyFont="1" applyFill="1" applyBorder="1"/>
    <xf numFmtId="43" fontId="0" fillId="0" borderId="5" xfId="1" applyFont="1" applyFill="1" applyBorder="1"/>
    <xf numFmtId="2" fontId="4" fillId="0" borderId="0" xfId="0" applyNumberFormat="1" applyFont="1" applyFill="1" applyBorder="1"/>
    <xf numFmtId="0" fontId="4" fillId="0" borderId="6" xfId="0" applyFont="1" applyFill="1" applyBorder="1"/>
    <xf numFmtId="43" fontId="0" fillId="0" borderId="7" xfId="1" applyFont="1" applyFill="1" applyBorder="1"/>
    <xf numFmtId="0" fontId="4" fillId="0" borderId="8" xfId="0" applyFont="1" applyFill="1" applyBorder="1"/>
    <xf numFmtId="43" fontId="4" fillId="0" borderId="8" xfId="1" applyFont="1" applyFill="1" applyBorder="1"/>
    <xf numFmtId="0" fontId="4" fillId="0" borderId="9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2" fillId="0" borderId="0" xfId="0" applyFont="1"/>
    <xf numFmtId="43" fontId="5" fillId="0" borderId="0" xfId="1" applyFont="1" applyAlignment="1">
      <alignment horizontal="center"/>
    </xf>
    <xf numFmtId="0" fontId="6" fillId="0" borderId="3" xfId="0" applyFont="1" applyFill="1" applyBorder="1"/>
    <xf numFmtId="0" fontId="7" fillId="0" borderId="3" xfId="0" applyFont="1" applyFill="1" applyBorder="1"/>
    <xf numFmtId="0" fontId="3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82FF0-B0C0-4CD0-88AB-0B08349935DF}">
  <dimension ref="A1:O15"/>
  <sheetViews>
    <sheetView tabSelected="1" workbookViewId="0">
      <selection activeCell="B8" sqref="B8"/>
    </sheetView>
  </sheetViews>
  <sheetFormatPr defaultRowHeight="14.4" x14ac:dyDescent="0.3"/>
  <cols>
    <col min="2" max="2" width="17.5546875" bestFit="1" customWidth="1"/>
    <col min="5" max="5" width="9.6640625" bestFit="1" customWidth="1"/>
    <col min="12" max="12" width="9.6640625" bestFit="1" customWidth="1"/>
  </cols>
  <sheetData>
    <row r="1" spans="1:15" s="23" customFormat="1" ht="15.6" x14ac:dyDescent="0.3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x14ac:dyDescent="0.3">
      <c r="A3" s="27" t="s">
        <v>11</v>
      </c>
      <c r="B3" s="27"/>
      <c r="C3" s="27"/>
      <c r="D3" s="27"/>
      <c r="E3" s="27"/>
      <c r="F3" s="27"/>
      <c r="G3" s="27"/>
      <c r="H3" s="2"/>
      <c r="I3" s="27" t="s">
        <v>12</v>
      </c>
      <c r="J3" s="27"/>
      <c r="K3" s="27"/>
      <c r="L3" s="27"/>
      <c r="M3" s="27"/>
      <c r="N3" s="27"/>
    </row>
    <row r="4" spans="1:15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3">
      <c r="A5" s="7"/>
      <c r="B5" s="8"/>
      <c r="C5" s="25" t="s">
        <v>0</v>
      </c>
      <c r="D5" s="8"/>
      <c r="E5" s="26" t="s">
        <v>1</v>
      </c>
      <c r="F5" s="8"/>
      <c r="G5" s="9"/>
      <c r="H5" s="3"/>
      <c r="I5" s="7"/>
      <c r="J5" s="25" t="s">
        <v>0</v>
      </c>
      <c r="K5" s="8"/>
      <c r="L5" s="26" t="s">
        <v>1</v>
      </c>
      <c r="M5" s="8"/>
      <c r="N5" s="9"/>
      <c r="O5" s="3"/>
    </row>
    <row r="6" spans="1:15" x14ac:dyDescent="0.3">
      <c r="A6" s="10"/>
      <c r="B6" s="11" t="s">
        <v>10</v>
      </c>
      <c r="C6" s="12">
        <f>+C8/1.04</f>
        <v>315.25851197982348</v>
      </c>
      <c r="D6" s="12" t="s">
        <v>2</v>
      </c>
      <c r="E6" s="12">
        <f>+B7/1.04</f>
        <v>384.61538461538458</v>
      </c>
      <c r="F6" s="12" t="s">
        <v>2</v>
      </c>
      <c r="G6" s="13"/>
      <c r="H6" s="4"/>
      <c r="I6" s="21"/>
      <c r="J6" s="12">
        <v>197.03656998738967</v>
      </c>
      <c r="K6" s="12" t="s">
        <v>2</v>
      </c>
      <c r="L6" s="12">
        <f>250/1.04</f>
        <v>240.38461538461539</v>
      </c>
      <c r="M6" s="12" t="s">
        <v>2</v>
      </c>
      <c r="N6" s="13"/>
      <c r="O6" s="3"/>
    </row>
    <row r="7" spans="1:15" x14ac:dyDescent="0.3">
      <c r="A7" s="14"/>
      <c r="B7" s="15">
        <f>+A9*80%</f>
        <v>400</v>
      </c>
      <c r="C7" s="12">
        <f>+C8-C6</f>
        <v>12.610340479192928</v>
      </c>
      <c r="D7" s="12" t="s">
        <v>3</v>
      </c>
      <c r="E7" s="12">
        <f>E6*0.04</f>
        <v>15.384615384615383</v>
      </c>
      <c r="F7" s="12" t="s">
        <v>3</v>
      </c>
      <c r="G7" s="16"/>
      <c r="H7" s="4"/>
      <c r="I7" s="21"/>
      <c r="J7" s="12">
        <f>J6*0.04</f>
        <v>7.881462799495587</v>
      </c>
      <c r="K7" s="12" t="s">
        <v>3</v>
      </c>
      <c r="L7" s="12">
        <f>L6*0.04</f>
        <v>9.615384615384615</v>
      </c>
      <c r="M7" s="12" t="s">
        <v>3</v>
      </c>
      <c r="N7" s="16"/>
      <c r="O7" s="3"/>
    </row>
    <row r="8" spans="1:15" x14ac:dyDescent="0.3">
      <c r="A8" s="14"/>
      <c r="B8" s="11"/>
      <c r="C8" s="12">
        <f>+B7/1.22</f>
        <v>327.86885245901641</v>
      </c>
      <c r="D8" s="12" t="s">
        <v>4</v>
      </c>
      <c r="E8" s="12"/>
      <c r="F8" s="12"/>
      <c r="G8" s="16"/>
      <c r="H8" s="4"/>
      <c r="I8" s="21"/>
      <c r="J8" s="12">
        <f>J7+J6</f>
        <v>204.91803278688525</v>
      </c>
      <c r="K8" s="12" t="s">
        <v>4</v>
      </c>
      <c r="L8" s="12"/>
      <c r="M8" s="12"/>
      <c r="N8" s="16"/>
      <c r="O8" s="3"/>
    </row>
    <row r="9" spans="1:15" x14ac:dyDescent="0.3">
      <c r="A9" s="14">
        <v>500</v>
      </c>
      <c r="B9" s="11"/>
      <c r="C9" s="12">
        <f>C8*0.22</f>
        <v>72.131147540983605</v>
      </c>
      <c r="D9" s="12" t="s">
        <v>5</v>
      </c>
      <c r="E9" s="12"/>
      <c r="F9" s="12"/>
      <c r="G9" s="16"/>
      <c r="H9" s="4"/>
      <c r="I9" s="21"/>
      <c r="J9" s="12">
        <f>J8*0.22</f>
        <v>45.081967213114758</v>
      </c>
      <c r="K9" s="12" t="s">
        <v>5</v>
      </c>
      <c r="L9" s="12"/>
      <c r="M9" s="12"/>
      <c r="N9" s="16"/>
      <c r="O9" s="3"/>
    </row>
    <row r="10" spans="1:15" x14ac:dyDescent="0.3">
      <c r="A10" s="14"/>
      <c r="B10" s="11"/>
      <c r="C10" s="5">
        <f>C9+C8</f>
        <v>400</v>
      </c>
      <c r="D10" s="12" t="s">
        <v>6</v>
      </c>
      <c r="E10" s="5">
        <f>E7+E6</f>
        <v>399.99999999999994</v>
      </c>
      <c r="F10" s="12" t="s">
        <v>6</v>
      </c>
      <c r="G10" s="16"/>
      <c r="H10" s="4"/>
      <c r="I10" s="21"/>
      <c r="J10" s="5">
        <f>J9+J8</f>
        <v>250</v>
      </c>
      <c r="K10" s="12" t="s">
        <v>6</v>
      </c>
      <c r="L10" s="5">
        <f>L7+L6</f>
        <v>250</v>
      </c>
      <c r="M10" s="12" t="s">
        <v>6</v>
      </c>
      <c r="N10" s="16"/>
      <c r="O10" s="3"/>
    </row>
    <row r="11" spans="1:15" x14ac:dyDescent="0.3">
      <c r="A11" s="14"/>
      <c r="B11" s="11"/>
      <c r="C11" s="12">
        <f>C6*0.2</f>
        <v>63.051702395964696</v>
      </c>
      <c r="D11" s="12" t="s">
        <v>7</v>
      </c>
      <c r="E11" s="12"/>
      <c r="F11" s="12"/>
      <c r="G11" s="16"/>
      <c r="H11" s="4"/>
      <c r="I11" s="21"/>
      <c r="J11" s="12">
        <f>-J6*0.2</f>
        <v>-39.407313997477935</v>
      </c>
      <c r="K11" s="12" t="s">
        <v>7</v>
      </c>
      <c r="L11" s="12"/>
      <c r="M11" s="12"/>
      <c r="N11" s="16"/>
      <c r="O11" s="3"/>
    </row>
    <row r="12" spans="1:15" x14ac:dyDescent="0.3">
      <c r="A12" s="17"/>
      <c r="B12" s="18"/>
      <c r="C12" s="19">
        <f>+C10-C11</f>
        <v>336.9482976040353</v>
      </c>
      <c r="D12" s="19" t="s">
        <v>8</v>
      </c>
      <c r="E12" s="19"/>
      <c r="F12" s="19"/>
      <c r="G12" s="20"/>
      <c r="H12" s="4"/>
      <c r="I12" s="22"/>
      <c r="J12" s="19">
        <f>J11+J10</f>
        <v>210.59268600252207</v>
      </c>
      <c r="K12" s="19" t="s">
        <v>8</v>
      </c>
      <c r="L12" s="19"/>
      <c r="M12" s="19"/>
      <c r="N12" s="20"/>
      <c r="O12" s="3"/>
    </row>
    <row r="13" spans="1:15" x14ac:dyDescent="0.3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5" x14ac:dyDescent="0.3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5" x14ac:dyDescent="0.3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mergeCells count="3">
    <mergeCell ref="A1:N1"/>
    <mergeCell ref="A3:G3"/>
    <mergeCell ref="I3:N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Stefania</cp:lastModifiedBy>
  <dcterms:created xsi:type="dcterms:W3CDTF">2022-07-13T08:55:19Z</dcterms:created>
  <dcterms:modified xsi:type="dcterms:W3CDTF">2022-07-13T09:01:58Z</dcterms:modified>
</cp:coreProperties>
</file>